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15135" windowHeight="8130"/>
  </bookViews>
  <sheets>
    <sheet name="Ex 7.1" sheetId="1" r:id="rId1"/>
    <sheet name="Ex 7.2" sheetId="2" r:id="rId2"/>
    <sheet name="Ex 7.3" sheetId="3" r:id="rId3"/>
    <sheet name="EX 7.4" sheetId="4" r:id="rId4"/>
  </sheets>
  <calcPr calcId="145621"/>
</workbook>
</file>

<file path=xl/calcChain.xml><?xml version="1.0" encoding="utf-8"?>
<calcChain xmlns="http://schemas.openxmlformats.org/spreadsheetml/2006/main">
  <c r="C5" i="4" l="1"/>
  <c r="G8" i="4"/>
  <c r="F4" i="4"/>
  <c r="C4" i="4"/>
  <c r="E4" i="4"/>
  <c r="D4" i="4"/>
  <c r="J2" i="3" l="1"/>
  <c r="I2" i="3"/>
  <c r="C2" i="3" s="1"/>
  <c r="D2" i="3" s="1"/>
  <c r="C2" i="2"/>
  <c r="C3" i="2" s="1"/>
  <c r="D7" i="1"/>
  <c r="C7" i="1"/>
  <c r="D3" i="2" l="1"/>
  <c r="C4" i="2"/>
  <c r="E2" i="3"/>
  <c r="F2" i="3" l="1"/>
  <c r="E3" i="3" s="1"/>
  <c r="C5" i="2"/>
  <c r="D4" i="2"/>
  <c r="C4" i="3" l="1"/>
  <c r="D4" i="3" s="1"/>
  <c r="F3" i="3"/>
  <c r="E4" i="3" s="1"/>
  <c r="C6" i="2"/>
  <c r="D5" i="2"/>
  <c r="C3" i="3"/>
  <c r="D3" i="3" s="1"/>
  <c r="C8" i="2" l="1"/>
  <c r="D8" i="2" s="1"/>
  <c r="D6" i="2"/>
  <c r="F4" i="3"/>
  <c r="C5" i="3"/>
  <c r="D5" i="3" s="1"/>
  <c r="E5" i="3"/>
  <c r="F5" i="3" l="1"/>
  <c r="C6" i="3" s="1"/>
  <c r="D6" i="3" s="1"/>
  <c r="E6" i="3"/>
  <c r="F6" i="3" l="1"/>
  <c r="C7" i="3"/>
  <c r="D7" i="3" s="1"/>
  <c r="E7" i="3"/>
  <c r="F7" i="3" l="1"/>
  <c r="C8" i="3"/>
</calcChain>
</file>

<file path=xl/sharedStrings.xml><?xml version="1.0" encoding="utf-8"?>
<sst xmlns="http://schemas.openxmlformats.org/spreadsheetml/2006/main" count="55" uniqueCount="42">
  <si>
    <t>Week</t>
  </si>
  <si>
    <t>Demand</t>
  </si>
  <si>
    <t>Forecast</t>
  </si>
  <si>
    <t>Forecast Error</t>
  </si>
  <si>
    <t>Month</t>
  </si>
  <si>
    <t xml:space="preserve">Demand </t>
  </si>
  <si>
    <t>α</t>
  </si>
  <si>
    <t>β</t>
  </si>
  <si>
    <t>level</t>
  </si>
  <si>
    <t>Trend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</si>
  <si>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</si>
  <si>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</si>
  <si>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</si>
  <si>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</si>
  <si>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</si>
  <si>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</si>
  <si>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</si>
  <si>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</si>
  <si>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</si>
  <si>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</si>
  <si>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</si>
  <si>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</si>
  <si>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</si>
  <si>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</si>
  <si>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</si>
  <si>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</si>
  <si>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</si>
  <si>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</si>
  <si>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</si>
  <si>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</si>
  <si>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</si>
  <si>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</si>
  <si>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</si>
  <si>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</si>
  <si>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X Variable 1</t>
  </si>
  <si>
    <t>Regression Analysis</t>
  </si>
  <si>
    <t>Error</t>
  </si>
  <si>
    <t>Revised level</t>
  </si>
  <si>
    <t>Revised Trend</t>
  </si>
  <si>
    <t>Level</t>
  </si>
  <si>
    <t>Seasonal Factors</t>
  </si>
  <si>
    <t>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</si>
</sst>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Black"/>
      <family val="2"/>
    </font>
    <font>
      <b/>
      <sz val="12"/>
      <color theme="1"/>
      <name val="Arial Black"/>
      <family val="2"/>
    </font>
    <font>
      <sz val="12"/>
      <color theme="1"/>
      <name val="Arial Black"/>
      <family val="2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Calibri"/>
      <family val="2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4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1" applyNumberFormat="1" applyFont="1" applyAlignment="1"/>
    <xf numFmtId="0" fontId="0" fillId="0" borderId="0" xfId="0" applyFill="1" applyBorder="1" applyAlignment="1"/>
    <xf numFmtId="0" fontId="0" fillId="0" borderId="1" xfId="0" applyFill="1" applyBorder="1" applyAlignment="1"/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Continuous"/>
    </xf>
    <xf numFmtId="1" fontId="4" fillId="0" borderId="0" xfId="0" applyNumberFormat="1" applyFont="1"/>
    <xf numFmtId="1" fontId="2" fillId="0" borderId="0" xfId="0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6" xfId="0" applyFont="1" applyBorder="1"/>
    <xf numFmtId="0" fontId="8" fillId="0" borderId="7" xfId="0" applyFont="1" applyBorder="1"/>
    <xf numFmtId="0" fontId="6" fillId="0" borderId="7" xfId="0" applyFont="1" applyBorder="1"/>
    <xf numFmtId="0" fontId="8" fillId="0" borderId="8" xfId="0" applyFont="1" applyBorder="1"/>
    <xf numFmtId="0" fontId="8" fillId="0" borderId="0" xfId="0" applyFont="1"/>
    <xf numFmtId="1" fontId="8" fillId="0" borderId="0" xfId="0" applyNumberFormat="1" applyFont="1"/>
    <xf numFmtId="43" fontId="8" fillId="0" borderId="0" xfId="1" applyFont="1"/>
    <xf numFmtId="1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D7" sqref="D7"/>
    </sheetView>
  </sheetViews>
  <sheetFormatPr defaultRowHeight="15" x14ac:dyDescent="0.25"/>
  <cols>
    <col min="1" max="1" width="8.28515625" bestFit="1" customWidth="1"/>
    <col min="2" max="2" width="11.5703125" bestFit="1" customWidth="1"/>
    <col min="3" max="3" width="12.5703125" bestFit="1" customWidth="1"/>
    <col min="4" max="4" width="19.85546875" bestFit="1" customWidth="1"/>
  </cols>
  <sheetData>
    <row r="1" spans="1:4" ht="19.5" x14ac:dyDescent="0.4">
      <c r="A1" s="1" t="s">
        <v>0</v>
      </c>
      <c r="B1" s="1" t="s">
        <v>1</v>
      </c>
      <c r="C1" s="1" t="s">
        <v>2</v>
      </c>
      <c r="D1" s="1" t="s">
        <v>3</v>
      </c>
    </row>
    <row r="2" spans="1:4" ht="19.5" x14ac:dyDescent="0.4">
      <c r="A2" s="2">
        <v>1</v>
      </c>
      <c r="B2" s="2">
        <v>120</v>
      </c>
      <c r="C2" s="2"/>
      <c r="D2" s="3"/>
    </row>
    <row r="3" spans="1:4" ht="19.5" x14ac:dyDescent="0.4">
      <c r="A3" s="2">
        <v>2</v>
      </c>
      <c r="B3" s="2">
        <v>127</v>
      </c>
      <c r="C3" s="2"/>
      <c r="D3" s="3"/>
    </row>
    <row r="4" spans="1:4" ht="19.5" x14ac:dyDescent="0.4">
      <c r="A4" s="2">
        <v>3</v>
      </c>
      <c r="B4" s="2">
        <v>114</v>
      </c>
      <c r="C4" s="2"/>
      <c r="D4" s="3"/>
    </row>
    <row r="5" spans="1:4" ht="19.5" x14ac:dyDescent="0.4">
      <c r="A5" s="2">
        <v>4</v>
      </c>
      <c r="B5" s="2">
        <v>122</v>
      </c>
      <c r="C5" s="2"/>
      <c r="D5" s="3"/>
    </row>
    <row r="6" spans="1:4" ht="19.5" x14ac:dyDescent="0.4">
      <c r="A6" s="2"/>
      <c r="B6" s="2"/>
      <c r="C6" s="2"/>
      <c r="D6" s="3"/>
    </row>
    <row r="7" spans="1:4" ht="19.5" x14ac:dyDescent="0.4">
      <c r="A7" s="2">
        <v>5</v>
      </c>
      <c r="B7" s="2">
        <v>125</v>
      </c>
      <c r="C7" s="2">
        <f>SUM(B2:B5)/4</f>
        <v>120.75</v>
      </c>
      <c r="D7" s="2">
        <f>B7-C7</f>
        <v>4.25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C4" sqref="C4"/>
    </sheetView>
  </sheetViews>
  <sheetFormatPr defaultRowHeight="15" x14ac:dyDescent="0.25"/>
  <cols>
    <col min="2" max="2" width="11.5703125" bestFit="1" customWidth="1"/>
    <col min="3" max="3" width="12.5703125" bestFit="1" customWidth="1"/>
    <col min="4" max="4" width="19.85546875" bestFit="1" customWidth="1"/>
  </cols>
  <sheetData>
    <row r="1" spans="1:4" ht="19.5" x14ac:dyDescent="0.4">
      <c r="A1" s="1" t="s">
        <v>0</v>
      </c>
      <c r="B1" s="1" t="s">
        <v>1</v>
      </c>
      <c r="C1" s="1" t="s">
        <v>2</v>
      </c>
      <c r="D1" s="1" t="s">
        <v>3</v>
      </c>
    </row>
    <row r="2" spans="1:4" ht="19.5" x14ac:dyDescent="0.4">
      <c r="A2" s="2">
        <v>0</v>
      </c>
      <c r="B2" s="2"/>
      <c r="C2" s="2">
        <f>SUM(B3:B6)/4</f>
        <v>120.75</v>
      </c>
      <c r="D2" s="3"/>
    </row>
    <row r="3" spans="1:4" ht="19.5" x14ac:dyDescent="0.4">
      <c r="A3" s="2">
        <v>1</v>
      </c>
      <c r="B3" s="2">
        <v>120</v>
      </c>
      <c r="C3" s="4">
        <f>C2</f>
        <v>120.75</v>
      </c>
      <c r="D3" s="4">
        <f t="shared" ref="D3:D6" si="0">B3-C3</f>
        <v>-0.75</v>
      </c>
    </row>
    <row r="4" spans="1:4" ht="19.5" x14ac:dyDescent="0.4">
      <c r="A4" s="2">
        <v>2</v>
      </c>
      <c r="B4" s="2">
        <v>127</v>
      </c>
      <c r="C4" s="4">
        <f>(0.1*B3)+(0.9*C3)</f>
        <v>120.675</v>
      </c>
      <c r="D4" s="4">
        <f t="shared" si="0"/>
        <v>6.3250000000000028</v>
      </c>
    </row>
    <row r="5" spans="1:4" ht="19.5" x14ac:dyDescent="0.4">
      <c r="A5" s="2">
        <v>3</v>
      </c>
      <c r="B5" s="2">
        <v>114</v>
      </c>
      <c r="C5" s="4">
        <f t="shared" ref="C5:C6" si="1">(0.1*B4)+(0.9*C4)</f>
        <v>121.3075</v>
      </c>
      <c r="D5" s="4">
        <f t="shared" si="0"/>
        <v>-7.3075000000000045</v>
      </c>
    </row>
    <row r="6" spans="1:4" ht="19.5" x14ac:dyDescent="0.4">
      <c r="A6" s="2">
        <v>4</v>
      </c>
      <c r="B6" s="2">
        <v>122</v>
      </c>
      <c r="C6" s="4">
        <f t="shared" si="1"/>
        <v>120.57675000000002</v>
      </c>
      <c r="D6" s="4">
        <f t="shared" si="0"/>
        <v>1.4232499999999817</v>
      </c>
    </row>
    <row r="7" spans="1:4" ht="19.5" x14ac:dyDescent="0.4">
      <c r="A7" s="2"/>
      <c r="B7" s="2"/>
      <c r="C7" s="2"/>
      <c r="D7" s="3"/>
    </row>
    <row r="8" spans="1:4" ht="19.5" x14ac:dyDescent="0.4">
      <c r="A8" s="2">
        <v>5</v>
      </c>
      <c r="B8" s="2">
        <v>125</v>
      </c>
      <c r="C8" s="4">
        <f>(0.1*B6)+(0.9*C6)</f>
        <v>120.71907500000002</v>
      </c>
      <c r="D8" s="4">
        <f>B8-C8</f>
        <v>4.2809249999999821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workbookViewId="0">
      <selection activeCell="C38" sqref="C38"/>
    </sheetView>
  </sheetViews>
  <sheetFormatPr defaultRowHeight="15" x14ac:dyDescent="0.25"/>
  <cols>
    <col min="2" max="2" width="13" bestFit="1" customWidth="1"/>
    <col min="3" max="3" width="12.5703125" bestFit="1" customWidth="1"/>
    <col min="4" max="4" width="12.5703125" customWidth="1"/>
    <col min="5" max="5" width="18.28515625" bestFit="1" customWidth="1"/>
    <col min="6" max="6" width="19.7109375" bestFit="1" customWidth="1"/>
    <col min="11" max="11" width="2.7109375" customWidth="1"/>
  </cols>
  <sheetData>
    <row r="1" spans="1:18" ht="19.5" x14ac:dyDescent="0.4">
      <c r="A1" s="2" t="s">
        <v>4</v>
      </c>
      <c r="B1" s="2" t="s">
        <v>5</v>
      </c>
      <c r="C1" s="2" t="s">
        <v>2</v>
      </c>
      <c r="D1" s="2" t="s">
        <v>36</v>
      </c>
      <c r="E1" s="2" t="s">
        <v>37</v>
      </c>
      <c r="F1" s="2" t="s">
        <v>38</v>
      </c>
      <c r="G1" s="2" t="s">
        <v>6</v>
      </c>
      <c r="H1" s="2" t="s">
        <v>7</v>
      </c>
      <c r="I1" s="2" t="s">
        <v>8</v>
      </c>
      <c r="J1" s="2" t="s">
        <v>9</v>
      </c>
      <c r="M1" s="2" t="s">
        <v>35</v>
      </c>
    </row>
    <row r="2" spans="1:18" ht="19.5" x14ac:dyDescent="0.4">
      <c r="A2" s="5">
        <v>1</v>
      </c>
      <c r="B2" s="6">
        <v>8415</v>
      </c>
      <c r="C2" s="13">
        <f>I2+J2</f>
        <v>8040.4761904761908</v>
      </c>
      <c r="D2" s="12">
        <f>C2-B2</f>
        <v>-374.52380952380918</v>
      </c>
      <c r="E2" s="6">
        <f>(G2*B2)+((1-G2)*(I2+J2))</f>
        <v>8077.9285714285716</v>
      </c>
      <c r="F2" s="12">
        <f>(H2*(E2-I2))+((1-H2)*J2)</f>
        <v>680.83333333333326</v>
      </c>
      <c r="G2" s="2">
        <v>0.1</v>
      </c>
      <c r="H2" s="2">
        <v>0.2</v>
      </c>
      <c r="I2" s="11">
        <f>N18</f>
        <v>7367.1333333333341</v>
      </c>
      <c r="J2" s="11">
        <f>N19</f>
        <v>673.34285714285716</v>
      </c>
      <c r="M2" t="s">
        <v>10</v>
      </c>
    </row>
    <row r="3" spans="1:18" ht="19.5" thickBot="1" x14ac:dyDescent="0.45">
      <c r="A3" s="5">
        <v>2</v>
      </c>
      <c r="B3" s="6">
        <v>8732</v>
      </c>
      <c r="C3" s="13">
        <f>E2+F2</f>
        <v>8758.7619047619046</v>
      </c>
      <c r="D3" s="12">
        <f t="shared" ref="D3:D7" si="0">C3-B3</f>
        <v>26.761904761904589</v>
      </c>
      <c r="E3" s="6">
        <f>(G2*B3)+((1-G2)*(E2+F2))</f>
        <v>8756.0857142857149</v>
      </c>
      <c r="F3" s="12">
        <f>(H2*(E3-E2))+((1-H2)*F2)</f>
        <v>680.29809523809536</v>
      </c>
    </row>
    <row r="4" spans="1:18" ht="18.75" x14ac:dyDescent="0.4">
      <c r="A4" s="5">
        <v>3</v>
      </c>
      <c r="B4" s="6">
        <v>9014</v>
      </c>
      <c r="C4" s="13">
        <f t="shared" ref="C4:C8" si="1">E3+F3</f>
        <v>9436.3838095238098</v>
      </c>
      <c r="D4" s="12">
        <f t="shared" si="0"/>
        <v>422.38380952380976</v>
      </c>
      <c r="E4" s="6">
        <f>(G2*B4)+((1-G2)*(E3+F3))</f>
        <v>9394.1454285714281</v>
      </c>
      <c r="F4" s="12">
        <f>(H2*(E4-E3))+((1-H2)*F3)</f>
        <v>671.85041904761897</v>
      </c>
      <c r="M4" s="10" t="s">
        <v>11</v>
      </c>
      <c r="N4" s="10"/>
    </row>
    <row r="5" spans="1:18" ht="18.75" x14ac:dyDescent="0.4">
      <c r="A5" s="5">
        <v>4</v>
      </c>
      <c r="B5" s="6">
        <v>9808</v>
      </c>
      <c r="C5" s="13">
        <f t="shared" si="1"/>
        <v>10065.995847619048</v>
      </c>
      <c r="D5" s="12">
        <f t="shared" si="0"/>
        <v>257.99584761904771</v>
      </c>
      <c r="E5" s="6">
        <f>(G2*B5)+((1-G2)*(E4+F4))</f>
        <v>10040.196262857142</v>
      </c>
      <c r="F5" s="12">
        <f>(H2*(E5-E4))+((1-H2)*F4)</f>
        <v>666.690502095238</v>
      </c>
      <c r="M5" s="7" t="s">
        <v>12</v>
      </c>
      <c r="N5" s="7">
        <v>0.95566482788194207</v>
      </c>
    </row>
    <row r="6" spans="1:18" ht="18.75" x14ac:dyDescent="0.4">
      <c r="A6" s="5">
        <v>5</v>
      </c>
      <c r="B6" s="6">
        <v>10413</v>
      </c>
      <c r="C6" s="13">
        <f t="shared" si="1"/>
        <v>10706.88676495238</v>
      </c>
      <c r="D6" s="12">
        <f t="shared" si="0"/>
        <v>293.88676495237996</v>
      </c>
      <c r="E6" s="6">
        <f>(G2*B6)+((1-G2)*(E5+F5))</f>
        <v>10677.498088457141</v>
      </c>
      <c r="F6" s="12">
        <f>(H2*(E6-E5))+((1-H2)*F5)</f>
        <v>660.81276679619032</v>
      </c>
      <c r="M6" s="7" t="s">
        <v>13</v>
      </c>
      <c r="N6" s="7">
        <v>0.91329526325062194</v>
      </c>
    </row>
    <row r="7" spans="1:18" ht="18.75" x14ac:dyDescent="0.4">
      <c r="A7" s="5">
        <v>6</v>
      </c>
      <c r="B7" s="6">
        <v>11961</v>
      </c>
      <c r="C7" s="13">
        <f t="shared" si="1"/>
        <v>11338.310855253332</v>
      </c>
      <c r="D7" s="12">
        <f t="shared" si="0"/>
        <v>-622.68914474666781</v>
      </c>
      <c r="E7" s="6">
        <f>(G2*B7)+((1-G2)*(E6+F6))</f>
        <v>11400.579769728</v>
      </c>
      <c r="F7" s="12">
        <f>(H2*(E7-E6))+((1-H2)*F6)</f>
        <v>673.26654969112394</v>
      </c>
      <c r="M7" s="7" t="s">
        <v>14</v>
      </c>
      <c r="N7" s="7">
        <v>0.89161907906327742</v>
      </c>
    </row>
    <row r="8" spans="1:18" ht="18.75" x14ac:dyDescent="0.4">
      <c r="A8" s="5">
        <v>7</v>
      </c>
      <c r="B8" s="5"/>
      <c r="C8" s="13">
        <f t="shared" si="1"/>
        <v>12073.846319419123</v>
      </c>
      <c r="D8" s="5"/>
      <c r="E8" s="5"/>
      <c r="F8" s="5"/>
      <c r="M8" s="7" t="s">
        <v>15</v>
      </c>
      <c r="N8" s="7">
        <v>433.95140171178048</v>
      </c>
    </row>
    <row r="9" spans="1:18" ht="19.5" thickBot="1" x14ac:dyDescent="0.45">
      <c r="A9" s="5"/>
      <c r="B9" s="5"/>
      <c r="C9" s="5"/>
      <c r="D9" s="5"/>
      <c r="E9" s="5"/>
      <c r="F9" s="5"/>
      <c r="M9" s="8" t="s">
        <v>16</v>
      </c>
      <c r="N9" s="8">
        <v>6</v>
      </c>
    </row>
    <row r="10" spans="1:18" ht="18.75" x14ac:dyDescent="0.4">
      <c r="A10" s="5"/>
      <c r="B10" s="5"/>
      <c r="C10" s="5"/>
      <c r="D10" s="5"/>
      <c r="E10" s="5"/>
      <c r="F10" s="5"/>
    </row>
    <row r="11" spans="1:18" ht="19.5" thickBot="1" x14ac:dyDescent="0.45">
      <c r="A11" s="5"/>
      <c r="B11" s="5"/>
      <c r="C11" s="5"/>
      <c r="D11" s="5"/>
      <c r="E11" s="5"/>
      <c r="F11" s="5"/>
      <c r="M11" t="s">
        <v>17</v>
      </c>
    </row>
    <row r="12" spans="1:18" x14ac:dyDescent="0.25">
      <c r="M12" s="9"/>
      <c r="N12" s="9" t="s">
        <v>22</v>
      </c>
      <c r="O12" s="9" t="s">
        <v>23</v>
      </c>
      <c r="P12" s="9" t="s">
        <v>24</v>
      </c>
      <c r="Q12" s="9" t="s">
        <v>25</v>
      </c>
      <c r="R12" s="9" t="s">
        <v>26</v>
      </c>
    </row>
    <row r="13" spans="1:18" x14ac:dyDescent="0.25">
      <c r="M13" s="7" t="s">
        <v>18</v>
      </c>
      <c r="N13" s="7">
        <v>1</v>
      </c>
      <c r="O13" s="7">
        <v>7934335.5571428575</v>
      </c>
      <c r="P13" s="7">
        <v>7934335.5571428575</v>
      </c>
      <c r="Q13" s="7">
        <v>42.133581047158806</v>
      </c>
      <c r="R13" s="7">
        <v>2.9048384565670193E-3</v>
      </c>
    </row>
    <row r="14" spans="1:18" x14ac:dyDescent="0.25">
      <c r="M14" s="7" t="s">
        <v>19</v>
      </c>
      <c r="N14" s="7">
        <v>4</v>
      </c>
      <c r="O14" s="7">
        <v>753255.27619047638</v>
      </c>
      <c r="P14" s="7">
        <v>188313.81904761909</v>
      </c>
      <c r="Q14" s="7"/>
      <c r="R14" s="7"/>
    </row>
    <row r="15" spans="1:18" ht="15.75" thickBot="1" x14ac:dyDescent="0.3">
      <c r="M15" s="8" t="s">
        <v>20</v>
      </c>
      <c r="N15" s="8">
        <v>5</v>
      </c>
      <c r="O15" s="8">
        <v>8687590.833333334</v>
      </c>
      <c r="P15" s="8"/>
      <c r="Q15" s="8"/>
      <c r="R15" s="8"/>
    </row>
    <row r="16" spans="1:18" ht="15.75" thickBot="1" x14ac:dyDescent="0.3"/>
    <row r="17" spans="13:21" x14ac:dyDescent="0.25">
      <c r="M17" s="9"/>
      <c r="N17" s="9" t="s">
        <v>27</v>
      </c>
      <c r="O17" s="9" t="s">
        <v>15</v>
      </c>
      <c r="P17" s="9" t="s">
        <v>28</v>
      </c>
      <c r="Q17" s="9" t="s">
        <v>29</v>
      </c>
      <c r="R17" s="9" t="s">
        <v>30</v>
      </c>
      <c r="S17" s="9" t="s">
        <v>31</v>
      </c>
      <c r="T17" s="9" t="s">
        <v>32</v>
      </c>
      <c r="U17" s="9" t="s">
        <v>33</v>
      </c>
    </row>
    <row r="18" spans="13:21" x14ac:dyDescent="0.25">
      <c r="M18" s="7" t="s">
        <v>21</v>
      </c>
      <c r="N18" s="7">
        <v>7367.1333333333341</v>
      </c>
      <c r="O18" s="7">
        <v>403.98676938888713</v>
      </c>
      <c r="P18" s="7">
        <v>18.236075761782086</v>
      </c>
      <c r="Q18" s="7">
        <v>5.3182561757101008E-5</v>
      </c>
      <c r="R18" s="7">
        <v>6245.4862449610991</v>
      </c>
      <c r="S18" s="7">
        <v>8488.7804217055691</v>
      </c>
      <c r="T18" s="7">
        <v>6245.4862449610991</v>
      </c>
      <c r="U18" s="7">
        <v>8488.7804217055691</v>
      </c>
    </row>
    <row r="19" spans="13:21" ht="15.75" thickBot="1" x14ac:dyDescent="0.3">
      <c r="M19" s="8" t="s">
        <v>34</v>
      </c>
      <c r="N19" s="8">
        <v>673.34285714285716</v>
      </c>
      <c r="O19" s="8">
        <v>103.73422607733644</v>
      </c>
      <c r="P19" s="8">
        <v>6.4910385183850829</v>
      </c>
      <c r="Q19" s="8">
        <v>2.9048384565670193E-3</v>
      </c>
      <c r="R19" s="8">
        <v>385.33047292492915</v>
      </c>
      <c r="S19" s="8">
        <v>961.35524136078516</v>
      </c>
      <c r="T19" s="8">
        <v>385.33047292492915</v>
      </c>
      <c r="U19" s="8">
        <v>961.35524136078516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selection activeCell="C19" sqref="C19"/>
    </sheetView>
  </sheetViews>
  <sheetFormatPr defaultRowHeight="15" x14ac:dyDescent="0.25"/>
  <cols>
    <col min="1" max="1" width="9.5703125" bestFit="1" customWidth="1"/>
    <col min="2" max="3" width="11.7109375" bestFit="1" customWidth="1"/>
    <col min="4" max="4" width="7.28515625" bestFit="1" customWidth="1"/>
    <col min="6" max="6" width="8.42578125" bestFit="1" customWidth="1"/>
    <col min="7" max="7" width="22.140625" bestFit="1" customWidth="1"/>
    <col min="8" max="10" width="6" bestFit="1" customWidth="1"/>
  </cols>
  <sheetData>
    <row r="1" spans="1:10" ht="21" x14ac:dyDescent="0.35">
      <c r="A1" s="14" t="s">
        <v>4</v>
      </c>
      <c r="B1" s="15" t="s">
        <v>1</v>
      </c>
      <c r="C1" s="15" t="s">
        <v>2</v>
      </c>
      <c r="D1" s="15" t="s">
        <v>36</v>
      </c>
      <c r="E1" s="15" t="s">
        <v>39</v>
      </c>
      <c r="F1" s="15" t="s">
        <v>9</v>
      </c>
      <c r="G1" s="16" t="s">
        <v>40</v>
      </c>
      <c r="H1" s="17" t="s">
        <v>6</v>
      </c>
      <c r="I1" s="17" t="s">
        <v>7</v>
      </c>
      <c r="J1" s="18" t="s">
        <v>41</v>
      </c>
    </row>
    <row r="2" spans="1:10" ht="21" x14ac:dyDescent="0.35">
      <c r="A2" s="19"/>
      <c r="B2" s="20"/>
      <c r="C2" s="20"/>
      <c r="D2" s="20"/>
      <c r="E2" s="20"/>
      <c r="F2" s="20"/>
      <c r="G2" s="21"/>
      <c r="H2" s="20"/>
      <c r="I2" s="20"/>
      <c r="J2" s="22"/>
    </row>
    <row r="3" spans="1:10" ht="21" x14ac:dyDescent="0.35">
      <c r="A3" s="23">
        <v>0</v>
      </c>
      <c r="B3" s="23"/>
      <c r="C3" s="23"/>
      <c r="D3" s="23"/>
      <c r="E3" s="23">
        <v>18439</v>
      </c>
      <c r="F3" s="23">
        <v>524</v>
      </c>
      <c r="G3" s="23"/>
      <c r="H3" s="23">
        <v>0.1</v>
      </c>
      <c r="I3" s="23">
        <v>0.2</v>
      </c>
      <c r="J3" s="23">
        <v>0.1</v>
      </c>
    </row>
    <row r="4" spans="1:10" ht="21" x14ac:dyDescent="0.35">
      <c r="A4" s="23">
        <v>1</v>
      </c>
      <c r="B4" s="23">
        <v>8000</v>
      </c>
      <c r="C4" s="24">
        <f>(E3+F3)*G4</f>
        <v>8912.6099999999988</v>
      </c>
      <c r="D4" s="24">
        <f>C4-B4</f>
        <v>912.60999999999876</v>
      </c>
      <c r="E4" s="24">
        <f>(H3*(B4/G4))+((1-H3)*(E3+F3))</f>
        <v>18768.827659574468</v>
      </c>
      <c r="F4" s="24">
        <f>((I3*(E4-E3))+((1-I3)*F3))</f>
        <v>485.16553191489368</v>
      </c>
      <c r="G4" s="23">
        <v>0.47</v>
      </c>
      <c r="H4" s="23"/>
      <c r="I4" s="23"/>
      <c r="J4" s="23"/>
    </row>
    <row r="5" spans="1:10" ht="21" x14ac:dyDescent="0.35">
      <c r="A5" s="23">
        <v>2</v>
      </c>
      <c r="B5" s="23"/>
      <c r="C5" s="26">
        <f>(E4+F4)*G5</f>
        <v>13092.715370212765</v>
      </c>
      <c r="D5" s="23"/>
      <c r="E5" s="23"/>
      <c r="F5" s="23"/>
      <c r="G5" s="23">
        <v>0.68</v>
      </c>
      <c r="H5" s="23"/>
      <c r="I5" s="23"/>
      <c r="J5" s="23"/>
    </row>
    <row r="6" spans="1:10" ht="21" x14ac:dyDescent="0.35">
      <c r="A6" s="23">
        <v>3</v>
      </c>
      <c r="B6" s="23"/>
      <c r="C6" s="23"/>
      <c r="D6" s="23"/>
      <c r="E6" s="23"/>
      <c r="F6" s="23"/>
      <c r="G6" s="23">
        <v>1.17</v>
      </c>
      <c r="H6" s="23"/>
      <c r="I6" s="23"/>
      <c r="J6" s="23"/>
    </row>
    <row r="7" spans="1:10" ht="21" x14ac:dyDescent="0.35">
      <c r="A7" s="23">
        <v>4</v>
      </c>
      <c r="B7" s="23"/>
      <c r="C7" s="23"/>
      <c r="D7" s="23"/>
      <c r="E7" s="23"/>
      <c r="F7" s="23"/>
      <c r="G7" s="23">
        <v>1.67</v>
      </c>
      <c r="H7" s="23"/>
      <c r="I7" s="23"/>
      <c r="J7" s="23"/>
    </row>
    <row r="8" spans="1:10" ht="21" x14ac:dyDescent="0.35">
      <c r="A8" s="23">
        <v>5</v>
      </c>
      <c r="B8" s="23"/>
      <c r="C8" s="23"/>
      <c r="D8" s="23"/>
      <c r="E8" s="23"/>
      <c r="F8" s="23"/>
      <c r="G8" s="25">
        <f>(J3*(B4/E4))+((1-J3)*G4)</f>
        <v>0.46562386625900415</v>
      </c>
      <c r="H8" s="23"/>
      <c r="I8" s="23"/>
      <c r="J8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 7.1</vt:lpstr>
      <vt:lpstr>Ex 7.2</vt:lpstr>
      <vt:lpstr>Ex 7.3</vt:lpstr>
      <vt:lpstr>EX 7.4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Supply Chain Management - 5th editon</dc:title>
  <dc:subject>Chapter 7 examples 1 - 4</dc:subject>
  <dc:creator>Jay Mabe</dc:creator>
  <cp:lastModifiedBy>Jay Mabe</cp:lastModifiedBy>
  <dcterms:created xsi:type="dcterms:W3CDTF">2009-08-02T16:19:05Z</dcterms:created>
  <dcterms:modified xsi:type="dcterms:W3CDTF">2012-03-25T21:18:03Z</dcterms:modified>
</cp:coreProperties>
</file>