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ACC 1 - second semester - 2020\"/>
    </mc:Choice>
  </mc:AlternateContent>
  <xr:revisionPtr revIDLastSave="0" documentId="13_ncr:1_{4CDA861C-E73B-48BB-9AF6-E85816FA0A15}" xr6:coauthVersionLast="46" xr6:coauthVersionMax="46" xr10:uidLastSave="{00000000-0000-0000-0000-000000000000}"/>
  <bookViews>
    <workbookView xWindow="-120" yWindow="-120" windowWidth="20730" windowHeight="11160" activeTab="1" xr2:uid="{FAB6EE64-DEBA-47BF-9E4F-63DC4BB4495D}"/>
  </bookViews>
  <sheets>
    <sheet name="E2-16." sheetId="13" r:id="rId1"/>
    <sheet name="P2-4." sheetId="14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4" l="1"/>
  <c r="H19" i="14"/>
  <c r="G19" i="14"/>
  <c r="G16" i="14"/>
  <c r="H15" i="14"/>
  <c r="G14" i="14"/>
  <c r="H11" i="14"/>
  <c r="G10" i="14"/>
  <c r="G9" i="14"/>
  <c r="G8" i="14"/>
  <c r="D7" i="13"/>
  <c r="E23" i="13"/>
</calcChain>
</file>

<file path=xl/sharedStrings.xml><?xml version="1.0" encoding="utf-8"?>
<sst xmlns="http://schemas.openxmlformats.org/spreadsheetml/2006/main" count="125" uniqueCount="73">
  <si>
    <t xml:space="preserve">Liability </t>
  </si>
  <si>
    <t xml:space="preserve">Dr </t>
  </si>
  <si>
    <t xml:space="preserve">Cr </t>
  </si>
  <si>
    <t xml:space="preserve">cash </t>
  </si>
  <si>
    <t xml:space="preserve">S.C.O </t>
  </si>
  <si>
    <t xml:space="preserve">Dr cash </t>
  </si>
  <si>
    <t xml:space="preserve">Dr equipment </t>
  </si>
  <si>
    <t>supplies</t>
  </si>
  <si>
    <t xml:space="preserve">    Cr acc pay </t>
  </si>
  <si>
    <t xml:space="preserve">Dr acc rec </t>
  </si>
  <si>
    <t xml:space="preserve">Dr acc pay </t>
  </si>
  <si>
    <t xml:space="preserve">     Cr cash </t>
  </si>
  <si>
    <t xml:space="preserve">Dr S &amp; W exp </t>
  </si>
  <si>
    <t xml:space="preserve">Dr div </t>
  </si>
  <si>
    <t xml:space="preserve">Acc rec </t>
  </si>
  <si>
    <t xml:space="preserve">Supplies </t>
  </si>
  <si>
    <t xml:space="preserve">Equipment </t>
  </si>
  <si>
    <t xml:space="preserve">Acc pay </t>
  </si>
  <si>
    <t xml:space="preserve">S &amp; W exp </t>
  </si>
  <si>
    <t xml:space="preserve">Utility exp </t>
  </si>
  <si>
    <t xml:space="preserve">Div </t>
  </si>
  <si>
    <t xml:space="preserve">Cash </t>
  </si>
  <si>
    <t xml:space="preserve">Service rev </t>
  </si>
  <si>
    <t xml:space="preserve">Assets </t>
  </si>
  <si>
    <t xml:space="preserve">    Cr cash </t>
  </si>
  <si>
    <t xml:space="preserve">    Cr acc rec</t>
  </si>
  <si>
    <t>Dr supplies</t>
  </si>
  <si>
    <t>Trial balance</t>
  </si>
  <si>
    <t xml:space="preserve">Note pay </t>
  </si>
  <si>
    <t xml:space="preserve">Revenue </t>
  </si>
  <si>
    <t xml:space="preserve">Prepaid insurance </t>
  </si>
  <si>
    <t xml:space="preserve">Gas exp </t>
  </si>
  <si>
    <t xml:space="preserve">Wrong trial balance </t>
  </si>
  <si>
    <t xml:space="preserve">Unearned service rev </t>
  </si>
  <si>
    <t xml:space="preserve">S &amp; w EXP </t>
  </si>
  <si>
    <t>Utilities exp</t>
  </si>
  <si>
    <t xml:space="preserve">correct entry </t>
  </si>
  <si>
    <t xml:space="preserve">    Cr acc rec </t>
  </si>
  <si>
    <t xml:space="preserve">wrong entry </t>
  </si>
  <si>
    <t xml:space="preserve">     Cr service rev </t>
  </si>
  <si>
    <t xml:space="preserve">Correct </t>
  </si>
  <si>
    <t xml:space="preserve">Wrong </t>
  </si>
  <si>
    <t xml:space="preserve">   Cr cash </t>
  </si>
  <si>
    <t>Overnite delivery service</t>
  </si>
  <si>
    <t>31.jul.2020</t>
  </si>
  <si>
    <t>Acc title</t>
  </si>
  <si>
    <t>S &amp; W pay</t>
  </si>
  <si>
    <t>RE</t>
  </si>
  <si>
    <t>equity</t>
  </si>
  <si>
    <t>Service revenue</t>
  </si>
  <si>
    <t xml:space="preserve">Expenses </t>
  </si>
  <si>
    <t xml:space="preserve">Main exp </t>
  </si>
  <si>
    <t>X + 62,338 = 74,819</t>
  </si>
  <si>
    <t>X= 74,819- 62,338</t>
  </si>
  <si>
    <t xml:space="preserve">De bprtoli corporation </t>
  </si>
  <si>
    <t>June.30.2020</t>
  </si>
  <si>
    <t xml:space="preserve">Correct trial balance </t>
  </si>
  <si>
    <t>Acc rec</t>
  </si>
  <si>
    <t>equipment</t>
  </si>
  <si>
    <t>Unearned service rev</t>
  </si>
  <si>
    <t>Service rev</t>
  </si>
  <si>
    <t xml:space="preserve">  Cr acc rec </t>
  </si>
  <si>
    <t xml:space="preserve">correcting entry قيد التصحيح </t>
  </si>
  <si>
    <t xml:space="preserve">     Cr acc rec </t>
  </si>
  <si>
    <t>(850-580)</t>
  </si>
  <si>
    <t xml:space="preserve">Correcting entry </t>
  </si>
  <si>
    <t xml:space="preserve">     Cr supplies </t>
  </si>
  <si>
    <t xml:space="preserve">      Cr service rev  </t>
  </si>
  <si>
    <t>(980-98)</t>
  </si>
  <si>
    <t>0+700</t>
  </si>
  <si>
    <t xml:space="preserve">    Cr S &amp; W exp </t>
  </si>
  <si>
    <t>Dr div</t>
  </si>
  <si>
    <t xml:space="preserve">(in thousand)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</si>
</sst>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3" formatCode="_(* #,##0.00_);_(* \(#,##0.00\);_(* &quot;-&quot;??_);_(@_)"/>
    <numFmt numFmtId="165" formatCode="&quot;$&quot;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 val="double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  <font>
      <u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2" fillId="0" borderId="0" xfId="0" applyFont="1"/>
    <xf numFmtId="3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165" fontId="4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3" fontId="8" fillId="0" borderId="0" xfId="0" applyNumberFormat="1" applyFont="1" applyAlignment="1">
      <alignment horizontal="center"/>
    </xf>
    <xf numFmtId="165" fontId="4" fillId="0" borderId="0" xfId="0" applyNumberFormat="1" applyFont="1"/>
    <xf numFmtId="5" fontId="7" fillId="0" borderId="0" xfId="1" applyNumberFormat="1" applyFont="1" applyAlignment="1">
      <alignment vertical="center"/>
    </xf>
    <xf numFmtId="5" fontId="6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center" vertical="center"/>
    </xf>
    <xf numFmtId="0" fontId="0" fillId="3" borderId="0" xfId="0" applyFill="1"/>
    <xf numFmtId="165" fontId="2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B55E6-7235-47DF-8638-B78E9AF60746}">
  <dimension ref="B2:I23"/>
  <sheetViews>
    <sheetView topLeftCell="A5" workbookViewId="0">
      <selection activeCell="E26" sqref="E26"/>
    </sheetView>
  </sheetViews>
  <sheetFormatPr defaultRowHeight="15" x14ac:dyDescent="0.25"/>
  <cols>
    <col min="3" max="3" width="17.5703125" bestFit="1" customWidth="1"/>
    <col min="4" max="4" width="8.28515625" bestFit="1" customWidth="1"/>
    <col min="5" max="5" width="10.5703125" bestFit="1" customWidth="1"/>
    <col min="9" max="9" width="17.28515625" bestFit="1" customWidth="1"/>
  </cols>
  <sheetData>
    <row r="2" spans="2:9" x14ac:dyDescent="0.25">
      <c r="C2" s="12" t="s">
        <v>43</v>
      </c>
      <c r="D2" s="12"/>
      <c r="E2" s="12"/>
    </row>
    <row r="3" spans="2:9" x14ac:dyDescent="0.25">
      <c r="C3" s="12" t="s">
        <v>27</v>
      </c>
      <c r="D3" s="12"/>
      <c r="E3" s="12"/>
    </row>
    <row r="4" spans="2:9" x14ac:dyDescent="0.25">
      <c r="C4" s="12" t="s">
        <v>44</v>
      </c>
      <c r="D4" s="12"/>
      <c r="E4" s="12"/>
    </row>
    <row r="5" spans="2:9" x14ac:dyDescent="0.25">
      <c r="C5" s="12" t="s">
        <v>72</v>
      </c>
      <c r="D5" s="12"/>
      <c r="E5" s="12"/>
    </row>
    <row r="6" spans="2:9" x14ac:dyDescent="0.25">
      <c r="C6" t="s">
        <v>45</v>
      </c>
      <c r="D6" s="4" t="s">
        <v>1</v>
      </c>
      <c r="E6" s="4" t="s">
        <v>2</v>
      </c>
    </row>
    <row r="7" spans="2:9" x14ac:dyDescent="0.25">
      <c r="B7" s="13" t="s">
        <v>23</v>
      </c>
      <c r="C7" t="s">
        <v>3</v>
      </c>
      <c r="D7" s="20">
        <f>74819-62338</f>
        <v>12481</v>
      </c>
      <c r="E7" s="4"/>
    </row>
    <row r="8" spans="2:9" x14ac:dyDescent="0.25">
      <c r="B8" s="13"/>
      <c r="C8" t="s">
        <v>14</v>
      </c>
      <c r="D8" s="5">
        <v>7640</v>
      </c>
      <c r="E8" s="4"/>
    </row>
    <row r="9" spans="2:9" x14ac:dyDescent="0.25">
      <c r="B9" s="13"/>
      <c r="C9" t="s">
        <v>16</v>
      </c>
      <c r="D9" s="5">
        <v>45360</v>
      </c>
      <c r="E9" s="4"/>
    </row>
    <row r="10" spans="2:9" x14ac:dyDescent="0.25">
      <c r="B10" s="13"/>
      <c r="C10" t="s">
        <v>30</v>
      </c>
      <c r="D10" s="5">
        <v>1968</v>
      </c>
      <c r="E10" s="4"/>
    </row>
    <row r="11" spans="2:9" x14ac:dyDescent="0.25">
      <c r="B11" s="13" t="s">
        <v>0</v>
      </c>
      <c r="C11" t="s">
        <v>17</v>
      </c>
      <c r="D11" s="4"/>
      <c r="E11" s="7">
        <v>8394</v>
      </c>
      <c r="I11" t="s">
        <v>52</v>
      </c>
    </row>
    <row r="12" spans="2:9" x14ac:dyDescent="0.25">
      <c r="B12" s="13"/>
      <c r="C12" t="s">
        <v>28</v>
      </c>
      <c r="D12" s="4"/>
      <c r="E12" s="5">
        <v>17000</v>
      </c>
      <c r="I12" t="s">
        <v>53</v>
      </c>
    </row>
    <row r="13" spans="2:9" x14ac:dyDescent="0.25">
      <c r="B13" s="13"/>
      <c r="C13" t="s">
        <v>46</v>
      </c>
      <c r="D13" s="4"/>
      <c r="E13" s="4">
        <v>815</v>
      </c>
    </row>
    <row r="14" spans="2:9" x14ac:dyDescent="0.25">
      <c r="B14" s="13" t="s">
        <v>48</v>
      </c>
      <c r="C14" t="s">
        <v>4</v>
      </c>
      <c r="D14" s="4"/>
      <c r="E14" s="5">
        <v>38000</v>
      </c>
    </row>
    <row r="15" spans="2:9" x14ac:dyDescent="0.25">
      <c r="B15" s="13"/>
      <c r="C15" t="s">
        <v>47</v>
      </c>
      <c r="D15" s="4"/>
      <c r="E15" s="4">
        <v>0</v>
      </c>
    </row>
    <row r="16" spans="2:9" x14ac:dyDescent="0.25">
      <c r="B16" s="13"/>
      <c r="C16" t="s">
        <v>20</v>
      </c>
      <c r="D16" s="4">
        <v>700</v>
      </c>
      <c r="E16" s="4"/>
    </row>
    <row r="17" spans="2:5" x14ac:dyDescent="0.25">
      <c r="B17" t="s">
        <v>29</v>
      </c>
      <c r="C17" t="s">
        <v>49</v>
      </c>
      <c r="D17" s="4"/>
      <c r="E17" s="9">
        <v>10610</v>
      </c>
    </row>
    <row r="18" spans="2:5" x14ac:dyDescent="0.25">
      <c r="B18" s="13" t="s">
        <v>50</v>
      </c>
      <c r="C18" t="s">
        <v>31</v>
      </c>
      <c r="D18" s="4">
        <v>758</v>
      </c>
      <c r="E18" s="4"/>
    </row>
    <row r="19" spans="2:5" x14ac:dyDescent="0.25">
      <c r="B19" s="13"/>
      <c r="C19" t="s">
        <v>19</v>
      </c>
      <c r="D19" s="4">
        <v>523</v>
      </c>
      <c r="E19" s="4"/>
    </row>
    <row r="20" spans="2:5" x14ac:dyDescent="0.25">
      <c r="B20" s="13"/>
      <c r="C20" t="s">
        <v>34</v>
      </c>
      <c r="D20" s="5">
        <v>4428</v>
      </c>
      <c r="E20" s="4"/>
    </row>
    <row r="21" spans="2:5" x14ac:dyDescent="0.25">
      <c r="B21" s="13"/>
      <c r="C21" t="s">
        <v>51</v>
      </c>
      <c r="D21" s="6">
        <v>961</v>
      </c>
    </row>
    <row r="23" spans="2:5" ht="17.25" x14ac:dyDescent="0.25">
      <c r="D23" s="18">
        <v>74819</v>
      </c>
      <c r="E23" s="19">
        <f>SUM(E7:E21)</f>
        <v>74819</v>
      </c>
    </row>
  </sheetData>
  <mergeCells count="8">
    <mergeCell ref="B18:B21"/>
    <mergeCell ref="C5:E5"/>
    <mergeCell ref="C2:E2"/>
    <mergeCell ref="C3:E3"/>
    <mergeCell ref="C4:E4"/>
    <mergeCell ref="B7:B10"/>
    <mergeCell ref="B11:B13"/>
    <mergeCell ref="B14:B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9E7CC-C71A-493D-A14F-74494AF528EE}">
  <dimension ref="B2:Q64"/>
  <sheetViews>
    <sheetView tabSelected="1" topLeftCell="C1" workbookViewId="0">
      <selection activeCell="J17" sqref="J17"/>
    </sheetView>
  </sheetViews>
  <sheetFormatPr defaultRowHeight="15" x14ac:dyDescent="0.25"/>
  <cols>
    <col min="2" max="2" width="20.42578125" bestFit="1" customWidth="1"/>
    <col min="6" max="6" width="20" bestFit="1" customWidth="1"/>
    <col min="7" max="7" width="12.7109375" bestFit="1" customWidth="1"/>
    <col min="11" max="11" width="15.5703125" bestFit="1" customWidth="1"/>
    <col min="13" max="13" width="13.85546875" bestFit="1" customWidth="1"/>
    <col min="15" max="15" width="15.5703125" bestFit="1" customWidth="1"/>
  </cols>
  <sheetData>
    <row r="2" spans="2:17" x14ac:dyDescent="0.25">
      <c r="B2" s="21"/>
      <c r="C2" s="21"/>
      <c r="D2" s="21"/>
    </row>
    <row r="3" spans="2:17" x14ac:dyDescent="0.25">
      <c r="B3" s="21" t="s">
        <v>54</v>
      </c>
      <c r="C3" s="21"/>
      <c r="D3" s="21"/>
      <c r="F3" s="21" t="s">
        <v>54</v>
      </c>
      <c r="G3" s="21"/>
      <c r="H3" s="21"/>
    </row>
    <row r="4" spans="2:17" x14ac:dyDescent="0.25">
      <c r="B4" s="21" t="s">
        <v>32</v>
      </c>
      <c r="C4" s="21"/>
      <c r="D4" s="21"/>
      <c r="F4" s="21" t="s">
        <v>56</v>
      </c>
      <c r="G4" s="21"/>
      <c r="H4" s="21"/>
    </row>
    <row r="5" spans="2:17" x14ac:dyDescent="0.25">
      <c r="B5" s="21" t="s">
        <v>55</v>
      </c>
      <c r="C5" s="21"/>
      <c r="D5" s="21"/>
      <c r="F5" s="21" t="s">
        <v>55</v>
      </c>
      <c r="G5" s="21"/>
      <c r="H5" s="21"/>
    </row>
    <row r="6" spans="2:17" x14ac:dyDescent="0.25">
      <c r="B6" s="22"/>
      <c r="C6" s="22" t="s">
        <v>1</v>
      </c>
      <c r="D6" s="22" t="s">
        <v>2</v>
      </c>
      <c r="G6" s="4" t="s">
        <v>1</v>
      </c>
      <c r="H6" s="4" t="s">
        <v>2</v>
      </c>
      <c r="J6">
        <v>1</v>
      </c>
      <c r="K6" s="14" t="s">
        <v>36</v>
      </c>
      <c r="L6" s="14"/>
      <c r="M6" s="14"/>
      <c r="O6" s="14" t="s">
        <v>38</v>
      </c>
      <c r="P6" s="14"/>
      <c r="Q6" s="14"/>
    </row>
    <row r="7" spans="2:17" x14ac:dyDescent="0.25">
      <c r="B7" s="24" t="s">
        <v>21</v>
      </c>
      <c r="C7" s="22"/>
      <c r="D7" s="25">
        <v>3340</v>
      </c>
      <c r="F7" t="s">
        <v>3</v>
      </c>
      <c r="G7" s="27">
        <f>3340+270</f>
        <v>3610</v>
      </c>
      <c r="H7" s="4"/>
      <c r="K7" t="s">
        <v>5</v>
      </c>
      <c r="L7">
        <v>850</v>
      </c>
      <c r="O7" t="s">
        <v>5</v>
      </c>
      <c r="P7">
        <v>580</v>
      </c>
    </row>
    <row r="8" spans="2:17" x14ac:dyDescent="0.25">
      <c r="B8" s="24" t="s">
        <v>14</v>
      </c>
      <c r="C8" s="23">
        <v>2812</v>
      </c>
      <c r="D8" s="22"/>
      <c r="F8" t="s">
        <v>57</v>
      </c>
      <c r="G8" s="3">
        <f>2812-270</f>
        <v>2542</v>
      </c>
      <c r="H8" s="4"/>
      <c r="K8" t="s">
        <v>61</v>
      </c>
      <c r="M8">
        <v>850</v>
      </c>
      <c r="O8" t="s">
        <v>25</v>
      </c>
      <c r="Q8">
        <v>580</v>
      </c>
    </row>
    <row r="9" spans="2:17" x14ac:dyDescent="0.25">
      <c r="B9" s="24" t="s">
        <v>15</v>
      </c>
      <c r="C9" s="23">
        <v>1200</v>
      </c>
      <c r="D9" s="22"/>
      <c r="F9" t="s">
        <v>7</v>
      </c>
      <c r="G9" s="3">
        <f>1200-710</f>
        <v>490</v>
      </c>
      <c r="H9" s="4"/>
    </row>
    <row r="10" spans="2:17" x14ac:dyDescent="0.25">
      <c r="B10" s="24" t="s">
        <v>16</v>
      </c>
      <c r="C10" s="23">
        <v>2600</v>
      </c>
      <c r="D10" s="22"/>
      <c r="F10" t="s">
        <v>58</v>
      </c>
      <c r="G10" s="3">
        <f>2600+710</f>
        <v>3310</v>
      </c>
      <c r="H10" s="4"/>
      <c r="M10" s="14" t="s">
        <v>62</v>
      </c>
      <c r="N10" s="14"/>
      <c r="O10" s="14"/>
    </row>
    <row r="11" spans="2:17" x14ac:dyDescent="0.25">
      <c r="B11" s="24" t="s">
        <v>17</v>
      </c>
      <c r="C11" s="22"/>
      <c r="D11" s="23">
        <v>3666</v>
      </c>
      <c r="F11" t="s">
        <v>17</v>
      </c>
      <c r="G11" s="4"/>
      <c r="H11" s="27">
        <f>3666-666</f>
        <v>3000</v>
      </c>
      <c r="M11" t="s">
        <v>9</v>
      </c>
      <c r="N11">
        <v>580</v>
      </c>
    </row>
    <row r="12" spans="2:17" x14ac:dyDescent="0.25">
      <c r="B12" s="24" t="s">
        <v>33</v>
      </c>
      <c r="C12" s="25">
        <v>1100</v>
      </c>
      <c r="D12" s="22"/>
      <c r="F12" t="s">
        <v>59</v>
      </c>
      <c r="G12" s="4"/>
      <c r="H12" s="3">
        <v>1100</v>
      </c>
      <c r="M12" t="s">
        <v>5</v>
      </c>
      <c r="N12">
        <v>850</v>
      </c>
    </row>
    <row r="13" spans="2:17" x14ac:dyDescent="0.25">
      <c r="B13" s="24" t="s">
        <v>4</v>
      </c>
      <c r="C13" s="22"/>
      <c r="D13" s="23">
        <v>8000</v>
      </c>
      <c r="F13" t="s">
        <v>4</v>
      </c>
      <c r="G13" s="4"/>
      <c r="H13" s="5">
        <v>8000</v>
      </c>
      <c r="M13" t="s">
        <v>11</v>
      </c>
      <c r="O13">
        <v>580</v>
      </c>
    </row>
    <row r="14" spans="2:17" x14ac:dyDescent="0.25">
      <c r="B14" s="24" t="s">
        <v>20</v>
      </c>
      <c r="C14" s="23">
        <v>800</v>
      </c>
      <c r="D14" s="22"/>
      <c r="F14" t="s">
        <v>20</v>
      </c>
      <c r="G14" s="16">
        <f>800+600</f>
        <v>1400</v>
      </c>
      <c r="H14" s="4"/>
      <c r="M14" t="s">
        <v>63</v>
      </c>
      <c r="O14">
        <v>850</v>
      </c>
    </row>
    <row r="15" spans="2:17" x14ac:dyDescent="0.25">
      <c r="B15" s="24" t="s">
        <v>22</v>
      </c>
      <c r="C15" s="22"/>
      <c r="D15" s="23">
        <v>2480</v>
      </c>
      <c r="F15" t="s">
        <v>60</v>
      </c>
      <c r="G15" s="4"/>
      <c r="H15" s="17">
        <f>2480+882</f>
        <v>3362</v>
      </c>
    </row>
    <row r="16" spans="2:17" x14ac:dyDescent="0.25">
      <c r="B16" s="24" t="s">
        <v>34</v>
      </c>
      <c r="C16" s="23">
        <v>3200</v>
      </c>
      <c r="D16" s="22"/>
      <c r="F16" t="s">
        <v>18</v>
      </c>
      <c r="G16" s="3">
        <f>3200+700-600</f>
        <v>3300</v>
      </c>
      <c r="H16" s="4"/>
    </row>
    <row r="17" spans="2:17" x14ac:dyDescent="0.25">
      <c r="B17" s="24" t="s">
        <v>35</v>
      </c>
      <c r="C17" s="23">
        <v>810</v>
      </c>
      <c r="D17" s="22"/>
      <c r="F17" t="s">
        <v>19</v>
      </c>
      <c r="G17" s="6">
        <v>810</v>
      </c>
      <c r="H17" s="4"/>
    </row>
    <row r="18" spans="2:17" x14ac:dyDescent="0.25">
      <c r="G18" s="4"/>
      <c r="H18" s="4"/>
      <c r="M18" s="26" t="s">
        <v>5</v>
      </c>
      <c r="N18" s="26">
        <v>270</v>
      </c>
      <c r="O18" s="26"/>
    </row>
    <row r="19" spans="2:17" x14ac:dyDescent="0.25">
      <c r="G19" s="8">
        <f>SUM(G7:G17)</f>
        <v>15462</v>
      </c>
      <c r="H19" s="8">
        <f>SUM(H7:H17)</f>
        <v>15462</v>
      </c>
      <c r="M19" s="26" t="s">
        <v>37</v>
      </c>
      <c r="N19" s="26" t="s">
        <v>64</v>
      </c>
      <c r="O19" s="26">
        <v>270</v>
      </c>
    </row>
    <row r="21" spans="2:17" x14ac:dyDescent="0.25">
      <c r="J21">
        <v>2</v>
      </c>
      <c r="K21" s="14" t="s">
        <v>36</v>
      </c>
      <c r="L21" s="14"/>
      <c r="M21" s="14"/>
      <c r="O21" s="14" t="s">
        <v>38</v>
      </c>
      <c r="P21" s="14"/>
      <c r="Q21" s="14"/>
    </row>
    <row r="22" spans="2:17" x14ac:dyDescent="0.25">
      <c r="K22" t="s">
        <v>6</v>
      </c>
      <c r="L22">
        <v>710</v>
      </c>
      <c r="O22" t="s">
        <v>26</v>
      </c>
      <c r="P22">
        <v>710</v>
      </c>
    </row>
    <row r="23" spans="2:17" x14ac:dyDescent="0.25">
      <c r="K23" t="s">
        <v>8</v>
      </c>
      <c r="M23">
        <v>710</v>
      </c>
      <c r="O23" t="s">
        <v>8</v>
      </c>
      <c r="Q23">
        <v>710</v>
      </c>
    </row>
    <row r="24" spans="2:17" x14ac:dyDescent="0.25">
      <c r="M24" s="14" t="s">
        <v>65</v>
      </c>
      <c r="N24" s="14"/>
      <c r="O24" s="14"/>
    </row>
    <row r="25" spans="2:17" x14ac:dyDescent="0.25">
      <c r="M25" t="s">
        <v>10</v>
      </c>
      <c r="N25">
        <v>710</v>
      </c>
    </row>
    <row r="26" spans="2:17" x14ac:dyDescent="0.25">
      <c r="M26" t="s">
        <v>6</v>
      </c>
      <c r="N26">
        <v>710</v>
      </c>
    </row>
    <row r="27" spans="2:17" x14ac:dyDescent="0.25">
      <c r="M27" t="s">
        <v>8</v>
      </c>
      <c r="O27">
        <v>710</v>
      </c>
    </row>
    <row r="28" spans="2:17" x14ac:dyDescent="0.25">
      <c r="M28" t="s">
        <v>66</v>
      </c>
      <c r="O28">
        <v>710</v>
      </c>
    </row>
    <row r="31" spans="2:17" x14ac:dyDescent="0.25">
      <c r="M31" s="26" t="s">
        <v>6</v>
      </c>
      <c r="N31" s="26">
        <v>710</v>
      </c>
      <c r="O31" s="26"/>
    </row>
    <row r="32" spans="2:17" x14ac:dyDescent="0.25">
      <c r="M32" s="26" t="s">
        <v>66</v>
      </c>
      <c r="N32" s="26"/>
      <c r="O32" s="26">
        <v>710</v>
      </c>
    </row>
    <row r="34" spans="10:17" x14ac:dyDescent="0.25">
      <c r="J34">
        <v>3</v>
      </c>
      <c r="K34" s="14" t="s">
        <v>36</v>
      </c>
      <c r="L34" s="14"/>
      <c r="M34" s="14"/>
      <c r="O34" s="14" t="s">
        <v>38</v>
      </c>
      <c r="P34" s="14"/>
      <c r="Q34" s="14"/>
    </row>
    <row r="35" spans="10:17" x14ac:dyDescent="0.25">
      <c r="K35" t="s">
        <v>9</v>
      </c>
      <c r="L35">
        <v>980</v>
      </c>
      <c r="O35" t="s">
        <v>9</v>
      </c>
      <c r="P35">
        <v>980</v>
      </c>
    </row>
    <row r="36" spans="10:17" x14ac:dyDescent="0.25">
      <c r="K36" t="s">
        <v>39</v>
      </c>
      <c r="M36">
        <v>980</v>
      </c>
      <c r="O36" t="s">
        <v>39</v>
      </c>
      <c r="Q36">
        <v>98</v>
      </c>
    </row>
    <row r="37" spans="10:17" x14ac:dyDescent="0.25">
      <c r="O37" s="2" t="s">
        <v>67</v>
      </c>
      <c r="P37" t="s">
        <v>68</v>
      </c>
      <c r="Q37" s="2">
        <v>882</v>
      </c>
    </row>
    <row r="39" spans="10:17" x14ac:dyDescent="0.25">
      <c r="J39">
        <v>4</v>
      </c>
      <c r="K39" s="14" t="s">
        <v>40</v>
      </c>
      <c r="L39" s="14"/>
      <c r="M39" s="14"/>
      <c r="O39" s="14" t="s">
        <v>41</v>
      </c>
      <c r="P39" s="14"/>
      <c r="Q39" s="14"/>
    </row>
    <row r="40" spans="10:17" x14ac:dyDescent="0.25">
      <c r="K40" s="10" t="s">
        <v>18</v>
      </c>
      <c r="L40" s="11"/>
      <c r="O40" s="10" t="s">
        <v>18</v>
      </c>
      <c r="P40" s="11"/>
    </row>
    <row r="41" spans="10:17" x14ac:dyDescent="0.25">
      <c r="K41" s="1" t="s">
        <v>1</v>
      </c>
      <c r="L41" s="1" t="s">
        <v>2</v>
      </c>
      <c r="O41" s="1" t="s">
        <v>1</v>
      </c>
      <c r="P41" s="1" t="s">
        <v>2</v>
      </c>
    </row>
    <row r="42" spans="10:17" x14ac:dyDescent="0.25">
      <c r="K42" s="1">
        <v>700</v>
      </c>
      <c r="L42" s="1"/>
      <c r="O42" s="15" t="s">
        <v>69</v>
      </c>
      <c r="P42" s="1"/>
    </row>
    <row r="43" spans="10:17" x14ac:dyDescent="0.25">
      <c r="K43" s="1"/>
      <c r="L43" s="1"/>
      <c r="O43" s="1"/>
      <c r="P43" s="1"/>
    </row>
    <row r="44" spans="10:17" x14ac:dyDescent="0.25">
      <c r="K44" s="1"/>
      <c r="L44" s="1"/>
      <c r="O44" s="1"/>
      <c r="P44" s="1"/>
    </row>
    <row r="47" spans="10:17" x14ac:dyDescent="0.25">
      <c r="J47">
        <v>5</v>
      </c>
      <c r="K47" s="14" t="s">
        <v>36</v>
      </c>
      <c r="L47" s="14"/>
      <c r="M47" s="14"/>
      <c r="O47" s="14" t="s">
        <v>38</v>
      </c>
      <c r="P47" s="14"/>
      <c r="Q47" s="14"/>
    </row>
    <row r="48" spans="10:17" x14ac:dyDescent="0.25">
      <c r="K48" t="s">
        <v>10</v>
      </c>
      <c r="L48">
        <v>306</v>
      </c>
      <c r="O48" s="2" t="s">
        <v>10</v>
      </c>
      <c r="P48" s="2">
        <v>666</v>
      </c>
    </row>
    <row r="49" spans="10:17" x14ac:dyDescent="0.25">
      <c r="K49" t="s">
        <v>24</v>
      </c>
      <c r="M49">
        <v>306</v>
      </c>
      <c r="O49" t="s">
        <v>42</v>
      </c>
      <c r="Q49">
        <v>306</v>
      </c>
    </row>
    <row r="50" spans="10:17" x14ac:dyDescent="0.25">
      <c r="O50" t="s">
        <v>8</v>
      </c>
      <c r="Q50">
        <v>360</v>
      </c>
    </row>
    <row r="52" spans="10:17" x14ac:dyDescent="0.25">
      <c r="J52">
        <v>6</v>
      </c>
      <c r="K52" s="14" t="s">
        <v>36</v>
      </c>
      <c r="L52" s="14"/>
      <c r="M52" s="14"/>
      <c r="O52" s="14" t="s">
        <v>38</v>
      </c>
      <c r="P52" s="14"/>
      <c r="Q52" s="14"/>
    </row>
    <row r="53" spans="10:17" x14ac:dyDescent="0.25">
      <c r="K53" t="s">
        <v>13</v>
      </c>
      <c r="L53">
        <v>600</v>
      </c>
      <c r="O53" t="s">
        <v>12</v>
      </c>
      <c r="P53">
        <v>600</v>
      </c>
    </row>
    <row r="54" spans="10:17" x14ac:dyDescent="0.25">
      <c r="K54" t="s">
        <v>24</v>
      </c>
      <c r="M54">
        <v>600</v>
      </c>
      <c r="O54" t="s">
        <v>24</v>
      </c>
      <c r="Q54">
        <v>600</v>
      </c>
    </row>
    <row r="56" spans="10:17" x14ac:dyDescent="0.25">
      <c r="M56" s="14" t="s">
        <v>65</v>
      </c>
      <c r="N56" s="14"/>
      <c r="O56" s="14"/>
    </row>
    <row r="57" spans="10:17" x14ac:dyDescent="0.25">
      <c r="M57" t="s">
        <v>5</v>
      </c>
      <c r="N57">
        <v>600</v>
      </c>
    </row>
    <row r="58" spans="10:17" x14ac:dyDescent="0.25">
      <c r="M58" t="s">
        <v>71</v>
      </c>
      <c r="N58">
        <v>600</v>
      </c>
    </row>
    <row r="59" spans="10:17" x14ac:dyDescent="0.25">
      <c r="M59" t="s">
        <v>70</v>
      </c>
      <c r="O59">
        <v>600</v>
      </c>
    </row>
    <row r="60" spans="10:17" x14ac:dyDescent="0.25">
      <c r="M60" t="s">
        <v>24</v>
      </c>
      <c r="O60">
        <v>600</v>
      </c>
    </row>
    <row r="63" spans="10:17" x14ac:dyDescent="0.25">
      <c r="M63" s="26" t="s">
        <v>71</v>
      </c>
      <c r="N63" s="26">
        <v>600</v>
      </c>
      <c r="O63" s="26"/>
    </row>
    <row r="64" spans="10:17" x14ac:dyDescent="0.25">
      <c r="M64" s="26" t="s">
        <v>70</v>
      </c>
      <c r="N64" s="26"/>
      <c r="O64" s="26">
        <v>600</v>
      </c>
    </row>
  </sheetData>
  <mergeCells count="24">
    <mergeCell ref="K47:M47"/>
    <mergeCell ref="O47:Q47"/>
    <mergeCell ref="K52:M52"/>
    <mergeCell ref="O52:Q52"/>
    <mergeCell ref="M56:O56"/>
    <mergeCell ref="K34:M34"/>
    <mergeCell ref="O34:Q34"/>
    <mergeCell ref="K39:M39"/>
    <mergeCell ref="K40:L40"/>
    <mergeCell ref="O39:Q39"/>
    <mergeCell ref="O40:P40"/>
    <mergeCell ref="K6:M6"/>
    <mergeCell ref="O6:Q6"/>
    <mergeCell ref="M10:O10"/>
    <mergeCell ref="K21:M21"/>
    <mergeCell ref="O21:Q21"/>
    <mergeCell ref="M24:O24"/>
    <mergeCell ref="B2:D2"/>
    <mergeCell ref="B3:D3"/>
    <mergeCell ref="B4:D4"/>
    <mergeCell ref="B5:D5"/>
    <mergeCell ref="F3:H3"/>
    <mergeCell ref="F4:H4"/>
    <mergeCell ref="F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E2-16.</vt:lpstr>
      <vt:lpstr>P2-4.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2021-03-02T07:32:48Z</dcterms:created>
  <dcterms:modified xsi:type="dcterms:W3CDTF">2021-03-13T10:28:44Z</dcterms:modified>
</cp:coreProperties>
</file>